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eserve Sch." sheetId="1" r:id="rId4"/>
  </sheets>
</workbook>
</file>

<file path=xl/sharedStrings.xml><?xml version="1.0" encoding="utf-8"?>
<sst xmlns="http://schemas.openxmlformats.org/spreadsheetml/2006/main" uniqueCount="10">
  <si>
    <t>Reserve Account</t>
  </si>
  <si>
    <t>Year</t>
  </si>
  <si>
    <t>Starting Deposit by Developer</t>
  </si>
  <si>
    <t>N/A</t>
  </si>
  <si>
    <t>Carryover from Prior Year</t>
  </si>
  <si>
    <t>Deposits From Dues/Interest</t>
  </si>
  <si>
    <t>Expenses Paid from Reserves</t>
  </si>
  <si>
    <t>Reserve Balance*</t>
  </si>
  <si>
    <t>Inflation Factor:</t>
  </si>
  <si>
    <t>* Reserve Balances are as of 12/31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</si>
</sst>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$&quot;#,##0"/>
  </numFmts>
  <fonts count="6">
    <font>
      <sz val="11"/>
      <color indexed="8"/>
      <name val="Gill Sans MT"/>
    </font>
    <font>
      <sz val="12"/>
      <color indexed="8"/>
      <name val="Helvetica Neue"/>
    </font>
    <font>
      <sz val="15"/>
      <color indexed="8"/>
      <name val="Calibri"/>
    </font>
    <font>
      <b val="1"/>
      <sz val="14"/>
      <color indexed="8"/>
      <name val="Gill Sans MT"/>
    </font>
    <font>
      <b val="1"/>
      <sz val="11"/>
      <color indexed="8"/>
      <name val="Gill Sans MT"/>
    </font>
    <font>
      <sz val="9"/>
      <color indexed="8"/>
      <name val="Gill Sans MT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horizontal="left" vertical="bottom" wrapText="1"/>
    </xf>
  </cellStyleXfs>
  <cellXfs count="17">
    <xf numFmtId="0" fontId="0" applyNumberFormat="0" applyFont="1" applyFill="0" applyBorder="0" applyAlignment="1" applyProtection="0">
      <alignment horizontal="left" vertical="bottom" wrapText="1"/>
    </xf>
    <xf numFmtId="0" fontId="0" applyNumberFormat="1" applyFont="1" applyFill="0" applyBorder="0" applyAlignment="1" applyProtection="0">
      <alignment horizontal="left" vertical="bottom" wrapText="1"/>
    </xf>
    <xf numFmtId="0" fontId="0" borderId="1" applyNumberFormat="0" applyFont="1" applyFill="0" applyBorder="1" applyAlignment="1" applyProtection="0">
      <alignment horizontal="left" vertical="bottom" wrapText="1"/>
    </xf>
    <xf numFmtId="49" fontId="3" fillId="2" borderId="1" applyNumberFormat="1" applyFont="1" applyFill="1" applyBorder="1" applyAlignment="1" applyProtection="0">
      <alignment horizontal="left" vertical="bottom"/>
    </xf>
    <xf numFmtId="49" fontId="0" borderId="1" applyNumberFormat="1" applyFont="1" applyFill="0" applyBorder="1" applyAlignment="1" applyProtection="0">
      <alignment horizontal="left" vertical="bottom" wrapText="1"/>
    </xf>
    <xf numFmtId="0" fontId="0" borderId="1" applyNumberFormat="1" applyFont="1" applyFill="0" applyBorder="1" applyAlignment="1" applyProtection="0">
      <alignment horizontal="left" vertical="bottom" wrapText="1"/>
    </xf>
    <xf numFmtId="59" fontId="0" borderId="1" applyNumberFormat="1" applyFont="1" applyFill="0" applyBorder="1" applyAlignment="1" applyProtection="0">
      <alignment horizontal="left" vertical="bottom" wrapText="1"/>
    </xf>
    <xf numFmtId="59" fontId="0" borderId="2" applyNumberFormat="1" applyFont="1" applyFill="0" applyBorder="1" applyAlignment="1" applyProtection="0">
      <alignment horizontal="left" vertical="bottom" wrapText="1"/>
    </xf>
    <xf numFmtId="49" fontId="0" borderId="3" applyNumberFormat="1" applyFont="1" applyFill="0" applyBorder="1" applyAlignment="1" applyProtection="0">
      <alignment horizontal="left" vertical="bottom" wrapText="1"/>
    </xf>
    <xf numFmtId="59" fontId="0" fillId="3" borderId="4" applyNumberFormat="1" applyFont="1" applyFill="1" applyBorder="1" applyAlignment="1" applyProtection="0">
      <alignment horizontal="left" vertical="bottom" wrapText="1"/>
    </xf>
    <xf numFmtId="59" fontId="0" fillId="3" borderId="5" applyNumberFormat="1" applyFont="1" applyFill="1" applyBorder="1" applyAlignment="1" applyProtection="0">
      <alignment horizontal="left" vertical="bottom" wrapText="1"/>
    </xf>
    <xf numFmtId="49" fontId="4" borderId="1" applyNumberFormat="1" applyFont="1" applyFill="0" applyBorder="1" applyAlignment="1" applyProtection="0">
      <alignment horizontal="left" vertical="bottom" wrapText="1"/>
    </xf>
    <xf numFmtId="59" fontId="4" borderId="6" applyNumberFormat="1" applyFont="1" applyFill="0" applyBorder="1" applyAlignment="1" applyProtection="0">
      <alignment horizontal="left" vertical="bottom" wrapText="1"/>
    </xf>
    <xf numFmtId="49" fontId="0" borderId="1" applyNumberFormat="1" applyFont="1" applyFill="0" applyBorder="1" applyAlignment="1" applyProtection="0">
      <alignment horizontal="right" vertical="bottom" wrapText="1"/>
    </xf>
    <xf numFmtId="10" fontId="5" borderId="1" applyNumberFormat="1" applyFont="1" applyFill="0" applyBorder="1" applyAlignment="1" applyProtection="0">
      <alignment horizontal="left" vertical="bottom" wrapText="1"/>
    </xf>
    <xf numFmtId="0" fontId="0" borderId="7" applyNumberFormat="0" applyFont="1" applyFill="0" applyBorder="1" applyAlignment="1" applyProtection="0">
      <alignment horizontal="left" vertical="bottom" wrapText="1"/>
    </xf>
    <xf numFmtId="10" fontId="0" borderId="1" applyNumberFormat="1" applyFont="1" applyFill="0" applyBorder="1" applyAlignment="1" applyProtection="0">
      <alignment horizontal="left" vertical="bottom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dbe3e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Thatch">
  <a:themeElements>
    <a:clrScheme name="Thatch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62799E"/>
      </a:accent1>
      <a:accent2>
        <a:srgbClr val="B3C035"/>
      </a:accent2>
      <a:accent3>
        <a:srgbClr val="908F74"/>
      </a:accent3>
      <a:accent4>
        <a:srgbClr val="7EA67F"/>
      </a:accent4>
      <a:accent5>
        <a:srgbClr val="5588A5"/>
      </a:accent5>
      <a:accent6>
        <a:srgbClr val="559592"/>
      </a:accent6>
      <a:hlink>
        <a:srgbClr val="0000FF"/>
      </a:hlink>
      <a:folHlink>
        <a:srgbClr val="FF00FF"/>
      </a:folHlink>
    </a:clrScheme>
    <a:fontScheme name="Thatch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63500" dist="25400" dir="5400000">
              <a:srgbClr val="000000">
                <a:alpha val="43000"/>
              </a:srgbClr>
            </a:outerShdw>
          </a:effectLst>
        </a:effectStyle>
        <a:effectStyle>
          <a:effectLst>
            <a:outerShdw sx="100000" sy="100000" kx="0" ky="0" algn="b" rotWithShape="0" blurRad="63500" dist="25400" dir="5400000">
              <a:srgbClr val="000000">
                <a:alpha val="43000"/>
              </a:srgbClr>
            </a:outerShdw>
          </a:effectLst>
        </a:effectStyle>
        <a:effectStyle>
          <a:effectLst>
            <a:outerShdw sx="100000" sy="100000" kx="0" ky="0" algn="b" rotWithShape="0" blurRad="63500" dist="25400" dir="5400000">
              <a:srgbClr val="000000">
                <a:alpha val="4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5875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63500" dist="25400" dir="5400000">
            <a:srgbClr val="000000">
              <a:alpha val="43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Gill Sans MT"/>
            <a:ea typeface="Gill Sans MT"/>
            <a:cs typeface="Gill Sans MT"/>
            <a:sym typeface="Gill Sans MT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5875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63500" dist="25400" dir="5400000">
            <a:srgbClr val="000000">
              <a:alpha val="43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Gill Sans MT"/>
            <a:ea typeface="Gill Sans MT"/>
            <a:cs typeface="Gill Sans MT"/>
            <a:sym typeface="Gill Sans MT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I32"/>
  <sheetViews>
    <sheetView workbookViewId="0" showGridLines="0" defaultGridColor="1"/>
  </sheetViews>
  <sheetFormatPr defaultColWidth="8.83333" defaultRowHeight="18" customHeight="1" outlineLevelRow="0" outlineLevelCol="0"/>
  <cols>
    <col min="1" max="1" width="30.8516" style="1" customWidth="1"/>
    <col min="2" max="9" width="11" style="1" customWidth="1"/>
    <col min="10" max="16384" width="8.85156" style="1" customWidth="1"/>
  </cols>
  <sheetData>
    <row r="1" ht="21.6" customHeight="1">
      <c r="A1" s="2"/>
      <c r="B1" s="2"/>
      <c r="C1" t="s" s="3">
        <v>0</v>
      </c>
      <c r="D1" s="2"/>
      <c r="E1" s="2"/>
      <c r="F1" s="2"/>
      <c r="G1" s="2"/>
      <c r="H1" s="2"/>
      <c r="I1" s="2"/>
    </row>
    <row r="2" ht="16" customHeight="1">
      <c r="A2" s="2"/>
      <c r="B2" s="2"/>
      <c r="C2" s="2"/>
      <c r="D2" s="2"/>
      <c r="E2" s="2"/>
      <c r="F2" s="2"/>
      <c r="G2" s="2"/>
      <c r="H2" s="2"/>
      <c r="I2" s="2"/>
    </row>
    <row r="3" ht="16" customHeight="1">
      <c r="A3" t="s" s="4">
        <v>1</v>
      </c>
      <c r="B3" s="5">
        <v>2022</v>
      </c>
      <c r="C3" s="5">
        <f>B3+1</f>
        <v>2023</v>
      </c>
      <c r="D3" s="5">
        <f>C3+1</f>
        <v>2024</v>
      </c>
      <c r="E3" s="5">
        <f>D3+1</f>
        <v>2025</v>
      </c>
      <c r="F3" s="5">
        <f>E3+1</f>
        <v>2026</v>
      </c>
      <c r="G3" s="5">
        <f>F3+1</f>
        <v>2027</v>
      </c>
      <c r="H3" s="5">
        <f>G3+1</f>
        <v>2028</v>
      </c>
      <c r="I3" s="5">
        <f>H3+1</f>
        <v>2029</v>
      </c>
    </row>
    <row r="4" ht="16" customHeight="1">
      <c r="A4" t="s" s="4">
        <v>2</v>
      </c>
      <c r="B4" s="6">
        <v>6559</v>
      </c>
      <c r="C4" t="s" s="4">
        <v>3</v>
      </c>
      <c r="D4" t="s" s="4">
        <v>3</v>
      </c>
      <c r="E4" t="s" s="4">
        <v>3</v>
      </c>
      <c r="F4" t="s" s="4">
        <v>3</v>
      </c>
      <c r="G4" t="s" s="4">
        <v>3</v>
      </c>
      <c r="H4" t="s" s="4">
        <v>3</v>
      </c>
      <c r="I4" t="s" s="4">
        <v>3</v>
      </c>
    </row>
    <row r="5" ht="16" customHeight="1">
      <c r="A5" t="s" s="4">
        <v>4</v>
      </c>
      <c r="B5" s="7">
        <v>0</v>
      </c>
      <c r="C5" s="7">
        <f>B8</f>
        <v>18559</v>
      </c>
      <c r="D5" s="7">
        <f>C8</f>
        <v>30919</v>
      </c>
      <c r="E5" s="7">
        <f>D8</f>
        <v>44020.6</v>
      </c>
      <c r="F5" s="7">
        <f>E8</f>
        <v>57908.296</v>
      </c>
      <c r="G5" s="7">
        <f>F8</f>
        <v>72629.253760000007</v>
      </c>
      <c r="H5" s="7">
        <f>G8</f>
        <v>88233.4689856</v>
      </c>
      <c r="I5" s="7">
        <f>H8</f>
        <v>104773.937124736</v>
      </c>
    </row>
    <row r="6" ht="16" customHeight="1">
      <c r="A6" t="s" s="8">
        <v>5</v>
      </c>
      <c r="B6" s="9">
        <v>12000</v>
      </c>
      <c r="C6" s="9">
        <f>B6*(1+0.03)</f>
        <v>12360</v>
      </c>
      <c r="D6" s="9">
        <f>C6*(1+D9)</f>
        <v>13101.6</v>
      </c>
      <c r="E6" s="9">
        <f>D6*(1+E9)</f>
        <v>13887.696</v>
      </c>
      <c r="F6" s="9">
        <f>E6*(1+B31)</f>
        <v>14720.95776</v>
      </c>
      <c r="G6" s="9">
        <f>F6*(1+B31)</f>
        <v>15604.2152256</v>
      </c>
      <c r="H6" s="9">
        <f>G6*(1+B31)</f>
        <v>16540.468139136</v>
      </c>
      <c r="I6" s="10">
        <f>H6*(1+B31)</f>
        <v>17532.8962274842</v>
      </c>
    </row>
    <row r="7" ht="16" customHeight="1">
      <c r="A7" t="s" s="8">
        <v>6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10">
        <v>0</v>
      </c>
    </row>
    <row r="8" ht="16" customHeight="1">
      <c r="A8" t="s" s="11">
        <v>7</v>
      </c>
      <c r="B8" s="12">
        <f>B4+B5+B6-B7</f>
        <v>18559</v>
      </c>
      <c r="C8" s="12">
        <f>C5+C6-C7</f>
        <v>30919</v>
      </c>
      <c r="D8" s="12">
        <f>D5+D6-D7</f>
        <v>44020.6</v>
      </c>
      <c r="E8" s="12">
        <f>E5+E6-E7</f>
        <v>57908.296</v>
      </c>
      <c r="F8" s="12">
        <f>F5+F6-F7</f>
        <v>72629.253760000007</v>
      </c>
      <c r="G8" s="12">
        <f>G5+G6-G7</f>
        <v>88233.4689856</v>
      </c>
      <c r="H8" s="12">
        <f>H5+H6-H7</f>
        <v>104773.937124736</v>
      </c>
      <c r="I8" s="12">
        <f>I5+I6-I7</f>
        <v>122306.83335222</v>
      </c>
    </row>
    <row r="9" ht="16" customHeight="1">
      <c r="A9" t="s" s="13">
        <v>8</v>
      </c>
      <c r="B9" s="14">
        <v>0</v>
      </c>
      <c r="C9" s="14">
        <v>0.03</v>
      </c>
      <c r="D9" s="14">
        <v>0.06</v>
      </c>
      <c r="E9" s="14">
        <v>0.06</v>
      </c>
      <c r="F9" s="14"/>
      <c r="G9" s="14"/>
      <c r="H9" s="14"/>
      <c r="I9" s="14"/>
    </row>
    <row r="10" ht="16" customHeight="1">
      <c r="A10" t="s" s="4">
        <v>1</v>
      </c>
      <c r="B10" s="5">
        <f>I3+1</f>
        <v>2030</v>
      </c>
      <c r="C10" s="5">
        <f>B10+1</f>
        <v>2031</v>
      </c>
      <c r="D10" s="5">
        <f>C10+1</f>
        <v>2032</v>
      </c>
      <c r="E10" s="5">
        <f>D10+1</f>
        <v>2033</v>
      </c>
      <c r="F10" s="5">
        <f>E10+1</f>
        <v>2034</v>
      </c>
      <c r="G10" s="5">
        <f>F10+1</f>
        <v>2035</v>
      </c>
      <c r="H10" s="5">
        <f>G10+1</f>
        <v>2036</v>
      </c>
      <c r="I10" s="5">
        <f>H10+1</f>
        <v>2037</v>
      </c>
    </row>
    <row r="11" ht="16" customHeight="1">
      <c r="A11" t="s" s="4">
        <v>2</v>
      </c>
      <c r="B11" t="s" s="4">
        <v>3</v>
      </c>
      <c r="C11" t="s" s="4">
        <v>3</v>
      </c>
      <c r="D11" t="s" s="4">
        <v>3</v>
      </c>
      <c r="E11" t="s" s="4">
        <v>3</v>
      </c>
      <c r="F11" t="s" s="4">
        <v>3</v>
      </c>
      <c r="G11" t="s" s="4">
        <v>3</v>
      </c>
      <c r="H11" t="s" s="4">
        <v>3</v>
      </c>
      <c r="I11" t="s" s="4">
        <v>3</v>
      </c>
    </row>
    <row r="12" ht="16" customHeight="1">
      <c r="A12" t="s" s="4">
        <v>4</v>
      </c>
      <c r="B12" s="7">
        <f>I8</f>
        <v>122306.83335222</v>
      </c>
      <c r="C12" s="7">
        <f>B15</f>
        <v>140891.703353353</v>
      </c>
      <c r="D12" s="7">
        <f>C15</f>
        <v>160591.665554554</v>
      </c>
      <c r="E12" s="7">
        <f>D15</f>
        <v>181473.625487827</v>
      </c>
      <c r="F12" s="7">
        <f>E15</f>
        <v>203608.503017097</v>
      </c>
      <c r="G12" s="7">
        <f>F15</f>
        <v>227071.473198123</v>
      </c>
      <c r="H12" s="7">
        <f>G15</f>
        <v>251942.221590011</v>
      </c>
      <c r="I12" s="7">
        <f>H15</f>
        <v>278305.214885412</v>
      </c>
    </row>
    <row r="13" ht="16" customHeight="1">
      <c r="A13" t="s" s="8">
        <v>5</v>
      </c>
      <c r="B13" s="9">
        <f>I6*(1+B31)</f>
        <v>18584.8700011333</v>
      </c>
      <c r="C13" s="9">
        <f>B13*(1+B31)</f>
        <v>19699.9622012013</v>
      </c>
      <c r="D13" s="9">
        <f>C13*(1+B31)</f>
        <v>20881.9599332734</v>
      </c>
      <c r="E13" s="9">
        <f>D13*(1+B31)</f>
        <v>22134.8775292698</v>
      </c>
      <c r="F13" s="9">
        <f>E13*(1+B31)</f>
        <v>23462.970181026</v>
      </c>
      <c r="G13" s="9">
        <f>F13*(1+B31)</f>
        <v>24870.7483918876</v>
      </c>
      <c r="H13" s="9">
        <f>G13*(1+B31)</f>
        <v>26362.9932954009</v>
      </c>
      <c r="I13" s="10">
        <f>H13*(1+B31)</f>
        <v>27944.772893125</v>
      </c>
    </row>
    <row r="14" ht="16" customHeight="1">
      <c r="A14" t="s" s="8">
        <v>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10">
        <v>0</v>
      </c>
    </row>
    <row r="15" ht="16" customHeight="1">
      <c r="A15" t="s" s="11">
        <v>7</v>
      </c>
      <c r="B15" s="12">
        <f>B12+B13-B14</f>
        <v>140891.703353353</v>
      </c>
      <c r="C15" s="12">
        <f>C12+C13-C14</f>
        <v>160591.665554554</v>
      </c>
      <c r="D15" s="12">
        <f>D12+D13-D14</f>
        <v>181473.625487827</v>
      </c>
      <c r="E15" s="12">
        <f>E12+E13-E14</f>
        <v>203608.503017097</v>
      </c>
      <c r="F15" s="12">
        <f>F12+F13-F14</f>
        <v>227071.473198123</v>
      </c>
      <c r="G15" s="12">
        <f>G12+G13-G14</f>
        <v>251942.221590011</v>
      </c>
      <c r="H15" s="12">
        <f>H12+H13-H14</f>
        <v>278305.214885412</v>
      </c>
      <c r="I15" s="12">
        <f>I12+I13-I14</f>
        <v>306249.987778537</v>
      </c>
    </row>
    <row r="16" ht="16" customHeight="1">
      <c r="A16" t="s" s="13">
        <v>8</v>
      </c>
      <c r="B16" s="2"/>
      <c r="C16" s="2"/>
      <c r="D16" s="2"/>
      <c r="E16" s="2"/>
      <c r="F16" s="2"/>
      <c r="G16" s="2"/>
      <c r="H16" s="2"/>
      <c r="I16" s="2"/>
    </row>
    <row r="17" ht="16" customHeight="1">
      <c r="A17" t="s" s="4">
        <v>1</v>
      </c>
      <c r="B17" s="5">
        <f>I10+1</f>
        <v>2038</v>
      </c>
      <c r="C17" s="5">
        <f>B17+1</f>
        <v>2039</v>
      </c>
      <c r="D17" s="5">
        <f>C17+1</f>
        <v>2040</v>
      </c>
      <c r="E17" s="5">
        <f>D17+1</f>
        <v>2041</v>
      </c>
      <c r="F17" s="5">
        <f>E17+1</f>
        <v>2042</v>
      </c>
      <c r="G17" s="5">
        <f>F17+1</f>
        <v>2043</v>
      </c>
      <c r="H17" s="5">
        <f>G17+1</f>
        <v>2044</v>
      </c>
      <c r="I17" s="5">
        <f>H17+1</f>
        <v>2045</v>
      </c>
    </row>
    <row r="18" ht="16" customHeight="1">
      <c r="A18" t="s" s="4">
        <v>2</v>
      </c>
      <c r="B18" t="s" s="4">
        <v>3</v>
      </c>
      <c r="C18" t="s" s="4">
        <v>3</v>
      </c>
      <c r="D18" t="s" s="4">
        <v>3</v>
      </c>
      <c r="E18" t="s" s="4">
        <v>3</v>
      </c>
      <c r="F18" t="s" s="4">
        <v>3</v>
      </c>
      <c r="G18" t="s" s="4">
        <v>3</v>
      </c>
      <c r="H18" t="s" s="4">
        <v>3</v>
      </c>
      <c r="I18" t="s" s="4">
        <v>3</v>
      </c>
    </row>
    <row r="19" ht="16" customHeight="1">
      <c r="A19" t="s" s="4">
        <v>4</v>
      </c>
      <c r="B19" s="7">
        <f>I15</f>
        <v>306249.987778537</v>
      </c>
      <c r="C19" s="7">
        <f>B22</f>
        <v>335871.44704525</v>
      </c>
      <c r="D19" s="7">
        <f>C22</f>
        <v>367270.193867965</v>
      </c>
      <c r="E19" s="7">
        <f>D22</f>
        <v>400552.865500043</v>
      </c>
      <c r="F19" s="7">
        <f>E22</f>
        <v>435832.497430046</v>
      </c>
      <c r="G19" s="7">
        <f>F22</f>
        <v>473228.907275849</v>
      </c>
      <c r="H19" s="7">
        <f>G22</f>
        <v>512869.1017124</v>
      </c>
      <c r="I19" s="7">
        <f>H22</f>
        <v>554887.707815144</v>
      </c>
    </row>
    <row r="20" ht="16" customHeight="1">
      <c r="A20" t="s" s="8">
        <v>5</v>
      </c>
      <c r="B20" s="9">
        <f>I13*(1+B31)</f>
        <v>29621.4592667125</v>
      </c>
      <c r="C20" s="9">
        <f>B20*(1+B31)</f>
        <v>31398.7468227153</v>
      </c>
      <c r="D20" s="9">
        <f>C20*(1+B31)</f>
        <v>33282.6716320782</v>
      </c>
      <c r="E20" s="9">
        <f>D20*(1+B31)</f>
        <v>35279.6319300029</v>
      </c>
      <c r="F20" s="9">
        <f>E20*(1+B31)</f>
        <v>37396.4098458031</v>
      </c>
      <c r="G20" s="9">
        <f>F20*(1+B31)</f>
        <v>39640.1944365513</v>
      </c>
      <c r="H20" s="9">
        <f>G20*(1+B31)</f>
        <v>42018.6061027444</v>
      </c>
      <c r="I20" s="10">
        <f>H20*(1+B31)</f>
        <v>44539.7224689091</v>
      </c>
    </row>
    <row r="21" ht="16" customHeight="1">
      <c r="A21" t="s" s="8">
        <v>6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10">
        <v>0</v>
      </c>
    </row>
    <row r="22" ht="16" customHeight="1">
      <c r="A22" t="s" s="11">
        <v>7</v>
      </c>
      <c r="B22" s="12">
        <f>B19+B20-B21</f>
        <v>335871.44704525</v>
      </c>
      <c r="C22" s="12">
        <f>C19+C20-C21</f>
        <v>367270.193867965</v>
      </c>
      <c r="D22" s="12">
        <f>D19+D20-D21</f>
        <v>400552.865500043</v>
      </c>
      <c r="E22" s="12">
        <f>E19+E20-E21</f>
        <v>435832.497430046</v>
      </c>
      <c r="F22" s="12">
        <f>F19+F20-F21</f>
        <v>473228.907275849</v>
      </c>
      <c r="G22" s="12">
        <f>G19+G20-G21</f>
        <v>512869.1017124</v>
      </c>
      <c r="H22" s="12">
        <f>H19+H20-H21</f>
        <v>554887.707815144</v>
      </c>
      <c r="I22" s="12">
        <f>I19+I20-I21</f>
        <v>599427.430284053</v>
      </c>
    </row>
    <row r="23" ht="16" customHeight="1">
      <c r="A23" t="s" s="13">
        <v>8</v>
      </c>
      <c r="B23" s="2"/>
      <c r="C23" s="2"/>
      <c r="D23" s="2"/>
      <c r="E23" s="2"/>
      <c r="F23" s="2"/>
      <c r="G23" s="2"/>
      <c r="H23" s="2"/>
      <c r="I23" s="2"/>
    </row>
    <row r="24" ht="16" customHeight="1">
      <c r="A24" t="s" s="4">
        <v>1</v>
      </c>
      <c r="B24" s="5">
        <f>I17+1</f>
        <v>2046</v>
      </c>
      <c r="C24" s="5">
        <f>B24+1</f>
        <v>2047</v>
      </c>
      <c r="D24" s="5">
        <f>C24+1</f>
        <v>2048</v>
      </c>
      <c r="E24" s="5">
        <f>D24+1</f>
        <v>2049</v>
      </c>
      <c r="F24" s="5">
        <f>E24+1</f>
        <v>2050</v>
      </c>
      <c r="G24" s="5">
        <f>F24+1</f>
        <v>2051</v>
      </c>
      <c r="H24" s="2"/>
      <c r="I24" s="2"/>
    </row>
    <row r="25" ht="16" customHeight="1">
      <c r="A25" t="s" s="4">
        <v>2</v>
      </c>
      <c r="B25" t="s" s="4">
        <v>3</v>
      </c>
      <c r="C25" t="s" s="4">
        <v>3</v>
      </c>
      <c r="D25" t="s" s="4">
        <v>3</v>
      </c>
      <c r="E25" t="s" s="4">
        <v>3</v>
      </c>
      <c r="F25" t="s" s="4">
        <v>3</v>
      </c>
      <c r="G25" t="s" s="4">
        <v>3</v>
      </c>
      <c r="H25" s="2"/>
      <c r="I25" s="2"/>
    </row>
    <row r="26" ht="16" customHeight="1">
      <c r="A26" t="s" s="4">
        <v>4</v>
      </c>
      <c r="B26" s="7">
        <f>I22</f>
        <v>599427.430284053</v>
      </c>
      <c r="C26" s="7">
        <f>B29</f>
        <v>646639.536101097</v>
      </c>
      <c r="D26" s="7">
        <f>C29</f>
        <v>696684.3682671631</v>
      </c>
      <c r="E26" s="7">
        <f>D29</f>
        <v>749731.890363193</v>
      </c>
      <c r="F26" s="7">
        <f>E29</f>
        <v>805962.2637849851</v>
      </c>
      <c r="G26" s="7">
        <f>F29</f>
        <v>865566.459612085</v>
      </c>
      <c r="H26" s="2"/>
      <c r="I26" s="2"/>
    </row>
    <row r="27" ht="16" customHeight="1">
      <c r="A27" t="s" s="8">
        <v>5</v>
      </c>
      <c r="B27" s="9">
        <f>I20*(1+B31)</f>
        <v>47212.1058170436</v>
      </c>
      <c r="C27" s="9">
        <f>B27*(1+B31)</f>
        <v>50044.8321660662</v>
      </c>
      <c r="D27" s="9">
        <f>C27*(1+B31)</f>
        <v>53047.5220960302</v>
      </c>
      <c r="E27" s="9">
        <f>D27*(1+B31)</f>
        <v>56230.373421792</v>
      </c>
      <c r="F27" s="9">
        <f>E27*(1+B31)</f>
        <v>59604.1958270995</v>
      </c>
      <c r="G27" s="9">
        <f>F27*(1+B31)</f>
        <v>63180.4475767255</v>
      </c>
      <c r="H27" s="15"/>
      <c r="I27" s="2"/>
    </row>
    <row r="28" ht="16" customHeight="1">
      <c r="A28" t="s" s="8">
        <v>6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15"/>
      <c r="I28" s="2"/>
    </row>
    <row r="29" ht="16" customHeight="1">
      <c r="A29" t="s" s="11">
        <v>7</v>
      </c>
      <c r="B29" s="12">
        <f>B26+B27-B28</f>
        <v>646639.536101097</v>
      </c>
      <c r="C29" s="12">
        <f>C26+C27-C28</f>
        <v>696684.3682671631</v>
      </c>
      <c r="D29" s="12">
        <f>D26+D27-D28</f>
        <v>749731.890363193</v>
      </c>
      <c r="E29" s="12">
        <f>E26+E27-E28</f>
        <v>805962.2637849851</v>
      </c>
      <c r="F29" s="12">
        <f>F26+F27-F28</f>
        <v>865566.459612085</v>
      </c>
      <c r="G29" s="12">
        <f>G26+G27-G28</f>
        <v>928746.907188811</v>
      </c>
      <c r="H29" s="2"/>
      <c r="I29" s="2"/>
    </row>
    <row r="30" ht="16" customHeight="1">
      <c r="A30" t="s" s="13">
        <v>8</v>
      </c>
      <c r="B30" s="2"/>
      <c r="C30" s="2"/>
      <c r="D30" s="2"/>
      <c r="E30" s="2"/>
      <c r="F30" s="2"/>
      <c r="G30" s="2"/>
      <c r="H30" s="2"/>
      <c r="I30" s="2"/>
    </row>
    <row r="31" ht="16" customHeight="1">
      <c r="A31" t="s" s="13">
        <v>8</v>
      </c>
      <c r="B31" s="16">
        <v>0.06</v>
      </c>
      <c r="C31" s="2"/>
      <c r="D31" s="2"/>
      <c r="E31" s="2"/>
      <c r="F31" s="2"/>
      <c r="G31" s="2"/>
      <c r="H31" s="2"/>
      <c r="I31" s="2"/>
    </row>
    <row r="32" ht="36" customHeight="1">
      <c r="A32" t="s" s="4">
        <v>9</v>
      </c>
      <c r="B32" s="2"/>
      <c r="C32" s="2"/>
      <c r="D32" s="2"/>
      <c r="E32" s="2"/>
      <c r="F32" s="2"/>
      <c r="G32" s="2"/>
      <c r="H32" s="2"/>
      <c r="I32" s="2"/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